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5\Desktop\"/>
    </mc:Choice>
  </mc:AlternateContent>
  <xr:revisionPtr revIDLastSave="0" documentId="8_{E0F2B4FC-E851-441B-9E79-752EE4C09E3F}" xr6:coauthVersionLast="47" xr6:coauthVersionMax="47" xr10:uidLastSave="{00000000-0000-0000-0000-000000000000}"/>
  <bookViews>
    <workbookView xWindow="-120" yWindow="-120" windowWidth="20730" windowHeight="11040" xr2:uid="{2E4F5F78-59C8-4E92-8F2C-13C5A232AA77}"/>
  </bookViews>
  <sheets>
    <sheet name="あすか" sheetId="2" r:id="rId1"/>
    <sheet name="Sheet1" sheetId="1" r:id="rId2"/>
  </sheets>
  <definedNames>
    <definedName name="_xlnm.Print_Area" localSheetId="0">あすか!$A$1:$AA$23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2" l="1"/>
  <c r="AC16" i="2" s="1"/>
  <c r="M16" i="2"/>
  <c r="M17" i="2"/>
  <c r="M18" i="2"/>
  <c r="B25" i="2"/>
  <c r="C25" i="2"/>
  <c r="H25" i="2"/>
  <c r="H26" i="2" s="1"/>
  <c r="H27" i="2" s="1"/>
  <c r="H28" i="2" s="1"/>
  <c r="M25" i="2"/>
  <c r="M26" i="2" s="1"/>
  <c r="M27" i="2" s="1"/>
  <c r="M28" i="2" s="1"/>
  <c r="R25" i="2"/>
  <c r="W25" i="2"/>
  <c r="W26" i="2" s="1"/>
  <c r="W27" i="2" s="1"/>
  <c r="W28" i="2" s="1"/>
  <c r="R26" i="2"/>
  <c r="AD26" i="2"/>
  <c r="R27" i="2"/>
  <c r="AD27" i="2"/>
  <c r="AD28" i="2" s="1"/>
  <c r="R28" i="2"/>
  <c r="R29" i="2" s="1"/>
  <c r="H29" i="2" l="1"/>
  <c r="H30" i="2" s="1"/>
  <c r="H12" i="2" s="1"/>
  <c r="I13" i="2" s="1"/>
  <c r="H19" i="2" s="1"/>
  <c r="W29" i="2"/>
  <c r="W30" i="2"/>
  <c r="W12" i="2" s="1"/>
  <c r="X13" i="2" s="1"/>
  <c r="W19" i="2" s="1"/>
  <c r="M29" i="2"/>
  <c r="M30" i="2" s="1"/>
  <c r="M12" i="2" s="1"/>
  <c r="N13" i="2" s="1"/>
  <c r="M19" i="2" s="1"/>
  <c r="AD30" i="2"/>
  <c r="AD29" i="2"/>
  <c r="R30" i="2"/>
  <c r="R12" i="2" s="1"/>
  <c r="C26" i="2"/>
  <c r="C27" i="2" s="1"/>
  <c r="C28" i="2" s="1"/>
  <c r="C29" i="2" l="1"/>
  <c r="C30" i="2"/>
  <c r="C12" i="2" s="1"/>
  <c r="D13" i="2" s="1"/>
  <c r="C19" i="2" s="1"/>
  <c r="S13" i="2"/>
  <c r="R19" i="2" s="1"/>
</calcChain>
</file>

<file path=xl/sharedStrings.xml><?xml version="1.0" encoding="utf-8"?>
<sst xmlns="http://schemas.openxmlformats.org/spreadsheetml/2006/main" count="89" uniqueCount="45">
  <si>
    <t>自己負担（１日あたり）</t>
    <rPh sb="0" eb="4">
      <t>ジコフタン</t>
    </rPh>
    <rPh sb="6" eb="7">
      <t>ヒ</t>
    </rPh>
    <phoneticPr fontId="4"/>
  </si>
  <si>
    <t>９割</t>
    <rPh sb="1" eb="2">
      <t>ワリ</t>
    </rPh>
    <phoneticPr fontId="4"/>
  </si>
  <si>
    <t>１０割</t>
    <rPh sb="2" eb="3">
      <t>ワリ</t>
    </rPh>
    <phoneticPr fontId="4"/>
  </si>
  <si>
    <t>単位計</t>
    <rPh sb="0" eb="2">
      <t>タンイ</t>
    </rPh>
    <rPh sb="2" eb="3">
      <t>ケイ</t>
    </rPh>
    <phoneticPr fontId="4"/>
  </si>
  <si>
    <t>処遇</t>
    <rPh sb="0" eb="2">
      <t>ショグウ</t>
    </rPh>
    <phoneticPr fontId="4"/>
  </si>
  <si>
    <t>サービス+加算計</t>
    <rPh sb="5" eb="7">
      <t>カサン</t>
    </rPh>
    <rPh sb="7" eb="8">
      <t>ケイ</t>
    </rPh>
    <phoneticPr fontId="4"/>
  </si>
  <si>
    <t>加算計</t>
    <rPh sb="0" eb="2">
      <t>カサン</t>
    </rPh>
    <rPh sb="2" eb="3">
      <t>ケイ</t>
    </rPh>
    <phoneticPr fontId="4"/>
  </si>
  <si>
    <t>生産性向上Ⅱ</t>
    <rPh sb="0" eb="3">
      <t>セイサンセイ</t>
    </rPh>
    <rPh sb="3" eb="5">
      <t>コウジョウ</t>
    </rPh>
    <phoneticPr fontId="4"/>
  </si>
  <si>
    <t>一月あたり加算</t>
    <rPh sb="0" eb="2">
      <t>ヒトツキ</t>
    </rPh>
    <rPh sb="5" eb="7">
      <t>カサン</t>
    </rPh>
    <phoneticPr fontId="4"/>
  </si>
  <si>
    <t>※ご入居時に、別途、初期費用（１０万円）がかかります。主な内容としては、居室の現状回復、入居中の必要修繕に充てられます。</t>
    <rPh sb="2" eb="5">
      <t>ニュウキョジ</t>
    </rPh>
    <rPh sb="7" eb="9">
      <t>ベット</t>
    </rPh>
    <rPh sb="10" eb="14">
      <t>ショキヒヨウ</t>
    </rPh>
    <rPh sb="17" eb="18">
      <t>マン</t>
    </rPh>
    <rPh sb="18" eb="19">
      <t>エン</t>
    </rPh>
    <rPh sb="27" eb="28">
      <t>オモ</t>
    </rPh>
    <rPh sb="29" eb="31">
      <t>ナイヨウ</t>
    </rPh>
    <rPh sb="36" eb="38">
      <t>キョシツ</t>
    </rPh>
    <rPh sb="39" eb="41">
      <t>ゲンジョウ</t>
    </rPh>
    <rPh sb="41" eb="43">
      <t>カイフク</t>
    </rPh>
    <rPh sb="44" eb="47">
      <t>ニュウキョチュウ</t>
    </rPh>
    <rPh sb="48" eb="52">
      <t>ヒツヨウシュウゼン</t>
    </rPh>
    <rPh sb="53" eb="54">
      <t>ア</t>
    </rPh>
    <phoneticPr fontId="4"/>
  </si>
  <si>
    <t>※本表は、概算の金額となるため、請求時の金額と誤差が生じる場合があります。</t>
    <rPh sb="1" eb="2">
      <t>ホン</t>
    </rPh>
    <rPh sb="2" eb="3">
      <t>ヒョウ</t>
    </rPh>
    <rPh sb="5" eb="7">
      <t>ガイサン</t>
    </rPh>
    <rPh sb="8" eb="10">
      <t>キンガク</t>
    </rPh>
    <rPh sb="16" eb="18">
      <t>セイキュウ</t>
    </rPh>
    <rPh sb="18" eb="19">
      <t>ジ</t>
    </rPh>
    <rPh sb="20" eb="22">
      <t>キンガク</t>
    </rPh>
    <rPh sb="23" eb="25">
      <t>ゴサ</t>
    </rPh>
    <rPh sb="26" eb="27">
      <t>ショウ</t>
    </rPh>
    <rPh sb="29" eb="31">
      <t>バアイ</t>
    </rPh>
    <phoneticPr fontId="4"/>
  </si>
  <si>
    <t>※医療費、理美容代、オムツ代及びその他嗜好品等は、自己負担となります。</t>
    <rPh sb="1" eb="4">
      <t>イリョウヒ</t>
    </rPh>
    <rPh sb="5" eb="9">
      <t>リビヨウダイ</t>
    </rPh>
    <rPh sb="13" eb="14">
      <t>ダイ</t>
    </rPh>
    <rPh sb="14" eb="15">
      <t>オヨ</t>
    </rPh>
    <rPh sb="18" eb="19">
      <t>タ</t>
    </rPh>
    <rPh sb="19" eb="22">
      <t>シコウヒン</t>
    </rPh>
    <rPh sb="22" eb="23">
      <t>トウ</t>
    </rPh>
    <rPh sb="25" eb="29">
      <t>ジコフタン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</si>
  <si>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</si>
  <si>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</si>
  <si>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日）</t>
    <rPh sb="0" eb="1">
      <t>ヒ</t>
    </rPh>
    <phoneticPr fontId="4"/>
  </si>
  <si>
    <t>／</t>
    <phoneticPr fontId="4"/>
  </si>
  <si>
    <t>（</t>
    <phoneticPr fontId="4"/>
  </si>
  <si>
    <t>共益費</t>
    <rPh sb="0" eb="3">
      <t>キョウエキヒ</t>
    </rPh>
    <phoneticPr fontId="4"/>
  </si>
  <si>
    <t>光熱水費</t>
    <rPh sb="0" eb="4">
      <t>コウネツスイヒ</t>
    </rPh>
    <phoneticPr fontId="4"/>
  </si>
  <si>
    <t>居住費（光熱費・共益費含む）</t>
    <rPh sb="0" eb="3">
      <t>キョジュウヒ</t>
    </rPh>
    <rPh sb="4" eb="7">
      <t>コウネツヒ</t>
    </rPh>
    <rPh sb="8" eb="11">
      <t>キョウエキヒ</t>
    </rPh>
    <rPh sb="11" eb="12">
      <t>フク</t>
    </rPh>
    <phoneticPr fontId="4"/>
  </si>
  <si>
    <t>食費</t>
    <rPh sb="0" eb="2">
      <t>ショクヒ</t>
    </rPh>
    <phoneticPr fontId="4"/>
  </si>
  <si>
    <t>●入所した日から起算して３０日以内の期間は初期加算が含まれます。（30単位/日）</t>
    <rPh sb="1" eb="3">
      <t>ニュウショ</t>
    </rPh>
    <rPh sb="5" eb="6">
      <t>ヒ</t>
    </rPh>
    <rPh sb="8" eb="10">
      <t>キサン</t>
    </rPh>
    <rPh sb="14" eb="15">
      <t>ヒ</t>
    </rPh>
    <rPh sb="15" eb="17">
      <t>イナイ</t>
    </rPh>
    <rPh sb="18" eb="20">
      <t>キカン</t>
    </rPh>
    <rPh sb="21" eb="25">
      <t>ショキカサン</t>
    </rPh>
    <rPh sb="26" eb="27">
      <t>フク</t>
    </rPh>
    <rPh sb="35" eb="37">
      <t>タンイ</t>
    </rPh>
    <rPh sb="38" eb="39">
      <t>ヒ</t>
    </rPh>
    <phoneticPr fontId="4"/>
  </si>
  <si>
    <t>＝</t>
    <phoneticPr fontId="4"/>
  </si>
  <si>
    <t>日</t>
    <rPh sb="0" eb="1">
      <t>ヒ</t>
    </rPh>
    <phoneticPr fontId="4"/>
  </si>
  <si>
    <t>×</t>
    <phoneticPr fontId="4"/>
  </si>
  <si>
    <t>１ヶ月（３０日）あたり</t>
    <rPh sb="2" eb="3">
      <t>ゲツ</t>
    </rPh>
    <rPh sb="6" eb="7">
      <t>ヒ</t>
    </rPh>
    <phoneticPr fontId="4"/>
  </si>
  <si>
    <t>１単位あたりの単価</t>
    <rPh sb="1" eb="3">
      <t>タンイ</t>
    </rPh>
    <rPh sb="7" eb="9">
      <t>タンカ</t>
    </rPh>
    <phoneticPr fontId="4"/>
  </si>
  <si>
    <t>地域区分割合</t>
    <rPh sb="0" eb="2">
      <t>チイキ</t>
    </rPh>
    <rPh sb="2" eb="6">
      <t>クブンワリアイ</t>
    </rPh>
    <phoneticPr fontId="4"/>
  </si>
  <si>
    <t>加算率</t>
    <rPh sb="0" eb="3">
      <t>カサンリツ</t>
    </rPh>
    <phoneticPr fontId="4"/>
  </si>
  <si>
    <t>介護職員等処遇改善加算Ⅰ</t>
    <rPh sb="4" eb="5">
      <t>トウ</t>
    </rPh>
    <rPh sb="5" eb="9">
      <t>ショグウカイゼン</t>
    </rPh>
    <rPh sb="9" eb="11">
      <t>カサン</t>
    </rPh>
    <phoneticPr fontId="4"/>
  </si>
  <si>
    <t>（※一月あたり）</t>
    <rPh sb="2" eb="4">
      <t>イチガツ</t>
    </rPh>
    <phoneticPr fontId="4"/>
  </si>
  <si>
    <t>生産性向上推進体制加算Ⅱ</t>
    <rPh sb="0" eb="3">
      <t>セイサンセイ</t>
    </rPh>
    <rPh sb="3" eb="5">
      <t>コウジョウ</t>
    </rPh>
    <rPh sb="5" eb="7">
      <t>スイシン</t>
    </rPh>
    <rPh sb="7" eb="9">
      <t>タイセイ</t>
    </rPh>
    <rPh sb="9" eb="11">
      <t>カサン</t>
    </rPh>
    <phoneticPr fontId="4"/>
  </si>
  <si>
    <t xml:space="preserve">サービス提供体制強化加算Ⅰ  </t>
    <rPh sb="4" eb="6">
      <t>テイキョウ</t>
    </rPh>
    <rPh sb="6" eb="8">
      <t>タイセイ</t>
    </rPh>
    <rPh sb="8" eb="10">
      <t>キョウカ</t>
    </rPh>
    <rPh sb="10" eb="11">
      <t>カ</t>
    </rPh>
    <phoneticPr fontId="4"/>
  </si>
  <si>
    <t>介護福祉施設サービス費</t>
    <rPh sb="0" eb="2">
      <t>カイゴ</t>
    </rPh>
    <rPh sb="2" eb="4">
      <t>フクシ</t>
    </rPh>
    <rPh sb="4" eb="6">
      <t>シセツ</t>
    </rPh>
    <rPh sb="10" eb="11">
      <t>ヒ</t>
    </rPh>
    <phoneticPr fontId="4"/>
  </si>
  <si>
    <t>要介護５</t>
    <rPh sb="0" eb="3">
      <t>ヨウカイゴ</t>
    </rPh>
    <phoneticPr fontId="4"/>
  </si>
  <si>
    <t>要介護４</t>
    <rPh sb="0" eb="3">
      <t>ヨウカイゴ</t>
    </rPh>
    <phoneticPr fontId="4"/>
  </si>
  <si>
    <t>要介護３</t>
    <rPh sb="0" eb="3">
      <t>ヨウカイゴ</t>
    </rPh>
    <phoneticPr fontId="4"/>
  </si>
  <si>
    <t>要介護２</t>
    <rPh sb="0" eb="3">
      <t>ヨウカイゴ</t>
    </rPh>
    <phoneticPr fontId="4"/>
  </si>
  <si>
    <t>要介護１</t>
    <rPh sb="0" eb="3">
      <t>ヨウカイゴ</t>
    </rPh>
    <phoneticPr fontId="4"/>
  </si>
  <si>
    <t>要介護度</t>
    <rPh sb="0" eb="4">
      <t>ヨウカイゴド</t>
    </rPh>
    <phoneticPr fontId="4"/>
  </si>
  <si>
    <t>加算等</t>
    <rPh sb="0" eb="2">
      <t>カサン</t>
    </rPh>
    <rPh sb="2" eb="3">
      <t>トウ</t>
    </rPh>
    <phoneticPr fontId="4"/>
  </si>
  <si>
    <t>●下記の表は、自己負担割合が１割で算出しています。</t>
    <rPh sb="1" eb="3">
      <t>カキ</t>
    </rPh>
    <rPh sb="4" eb="5">
      <t>ヒョウ</t>
    </rPh>
    <rPh sb="7" eb="13">
      <t>ジコフタンワリアイ</t>
    </rPh>
    <rPh sb="15" eb="16">
      <t>ワリ</t>
    </rPh>
    <rPh sb="17" eb="19">
      <t>サンシュツ</t>
    </rPh>
    <phoneticPr fontId="4"/>
  </si>
  <si>
    <t>●利用者様の要介護度により利用料が決まります。</t>
    <rPh sb="1" eb="4">
      <t>リヨウシャ</t>
    </rPh>
    <rPh sb="4" eb="5">
      <t>サマ</t>
    </rPh>
    <rPh sb="6" eb="10">
      <t>ヨウカイゴド</t>
    </rPh>
    <rPh sb="13" eb="16">
      <t>リヨウリョウ</t>
    </rPh>
    <rPh sb="17" eb="18">
      <t>キ</t>
    </rPh>
    <phoneticPr fontId="4"/>
  </si>
  <si>
    <t>令和７年４月１日改定</t>
    <rPh sb="0" eb="2">
      <t>レイワ</t>
    </rPh>
    <rPh sb="3" eb="4">
      <t>ネン</t>
    </rPh>
    <rPh sb="5" eb="6">
      <t>ガツ</t>
    </rPh>
    <rPh sb="7" eb="8">
      <t>ヒ</t>
    </rPh>
    <rPh sb="8" eb="10">
      <t>カイテイ</t>
    </rPh>
    <phoneticPr fontId="4"/>
  </si>
  <si>
    <t>グループホームあすか 　利用料金表</t>
    <rPh sb="12" eb="14">
      <t>リヨウ</t>
    </rPh>
    <rPh sb="14" eb="16">
      <t>リョウキン</t>
    </rPh>
    <rPh sb="16" eb="17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</si>
</sst>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177" fontId="2" fillId="0" borderId="0" xfId="1" applyNumberFormat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right" vertical="center"/>
    </xf>
    <xf numFmtId="177" fontId="2" fillId="0" borderId="13" xfId="1" applyNumberFormat="1" applyFont="1" applyBorder="1" applyAlignment="1">
      <alignment horizontal="center" vertical="center"/>
    </xf>
    <xf numFmtId="177" fontId="2" fillId="0" borderId="13" xfId="1" applyNumberFormat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177" fontId="2" fillId="0" borderId="0" xfId="1" applyNumberFormat="1" applyFont="1" applyAlignment="1">
      <alignment vertical="center"/>
    </xf>
    <xf numFmtId="176" fontId="2" fillId="0" borderId="13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 indent="2"/>
    </xf>
    <xf numFmtId="0" fontId="2" fillId="0" borderId="20" xfId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0" fontId="2" fillId="0" borderId="21" xfId="1" quotePrefix="1" applyFont="1" applyBorder="1" applyAlignment="1">
      <alignment horizontal="right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quotePrefix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right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indent="6"/>
    </xf>
    <xf numFmtId="0" fontId="2" fillId="0" borderId="30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178" fontId="2" fillId="0" borderId="13" xfId="1" applyNumberFormat="1" applyFont="1" applyBorder="1" applyAlignment="1">
      <alignment horizontal="center" vertical="center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27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left" vertical="top" indent="4"/>
    </xf>
    <xf numFmtId="0" fontId="5" fillId="0" borderId="3" xfId="1" applyFont="1" applyBorder="1" applyAlignment="1">
      <alignment horizontal="left" indent="1"/>
    </xf>
    <xf numFmtId="0" fontId="2" fillId="0" borderId="0" xfId="1" applyFont="1" applyAlignment="1">
      <alignment horizontal="left" vertical="center" indent="2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24EC3E7F-C920-4343-A15C-AF1803005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2</xdr:col>
      <xdr:colOff>9525</xdr:colOff>
      <xdr:row>5</xdr:row>
      <xdr:rowOff>266700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7C5EE5B-D8A2-4F00-9C29-78CE1ED360A3}"/>
            </a:ext>
          </a:extLst>
        </xdr:cNvPr>
        <xdr:cNvCxnSpPr/>
      </xdr:nvCxnSpPr>
      <xdr:spPr>
        <a:xfrm>
          <a:off x="9525" y="1190625"/>
          <a:ext cx="137160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792B-255F-4CA1-8B79-384CFF3903B0}">
  <sheetPr>
    <pageSetUpPr fitToPage="1"/>
  </sheetPr>
  <dimension ref="A1:AD30"/>
  <sheetViews>
    <sheetView tabSelected="1" view="pageBreakPreview" zoomScale="83" zoomScaleNormal="100" zoomScaleSheetLayoutView="83" workbookViewId="0">
      <selection activeCell="M9" sqref="M9:V9"/>
    </sheetView>
  </sheetViews>
  <sheetFormatPr defaultRowHeight="22.5" customHeight="1" x14ac:dyDescent="0.4"/>
  <cols>
    <col min="1" max="1" width="12.25" style="1" customWidth="1"/>
    <col min="2" max="2" width="13.75" style="1" customWidth="1"/>
    <col min="3" max="3" width="6.375" style="1" customWidth="1"/>
    <col min="4" max="7" width="3.625" style="1" customWidth="1"/>
    <col min="8" max="8" width="6.375" style="1" customWidth="1"/>
    <col min="9" max="12" width="3.625" style="1" customWidth="1"/>
    <col min="13" max="13" width="6.375" style="1" customWidth="1"/>
    <col min="14" max="17" width="3.625" style="1" customWidth="1"/>
    <col min="18" max="18" width="6.375" style="1" customWidth="1"/>
    <col min="19" max="22" width="3.625" style="1" customWidth="1"/>
    <col min="23" max="23" width="6.375" style="1" customWidth="1"/>
    <col min="24" max="27" width="3.625" style="1" customWidth="1"/>
    <col min="28" max="28" width="5.5" style="1" customWidth="1"/>
    <col min="29" max="16384" width="9" style="1"/>
  </cols>
  <sheetData>
    <row r="1" spans="1:29" ht="38.25" customHeight="1" x14ac:dyDescent="0.4">
      <c r="A1" s="84" t="s">
        <v>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9" ht="22.5" customHeight="1" x14ac:dyDescent="0.4">
      <c r="A2" s="83" t="s">
        <v>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9" ht="22.5" customHeight="1" x14ac:dyDescent="0.4">
      <c r="A3" s="82" t="s">
        <v>42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9" ht="22.5" customHeight="1" x14ac:dyDescent="0.4">
      <c r="A4" s="82" t="s">
        <v>41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29" ht="6.75" customHeight="1" thickBot="1" x14ac:dyDescent="0.45"/>
    <row r="6" spans="1:29" ht="22.5" customHeight="1" thickBot="1" x14ac:dyDescent="0.4">
      <c r="A6" s="81" t="s">
        <v>40</v>
      </c>
      <c r="B6" s="80" t="s">
        <v>39</v>
      </c>
      <c r="C6" s="79" t="s">
        <v>38</v>
      </c>
      <c r="D6" s="78"/>
      <c r="E6" s="78"/>
      <c r="F6" s="78"/>
      <c r="G6" s="78"/>
      <c r="H6" s="79" t="s">
        <v>37</v>
      </c>
      <c r="I6" s="78"/>
      <c r="J6" s="78"/>
      <c r="K6" s="78"/>
      <c r="L6" s="78"/>
      <c r="M6" s="79" t="s">
        <v>36</v>
      </c>
      <c r="N6" s="78"/>
      <c r="O6" s="78"/>
      <c r="P6" s="78"/>
      <c r="Q6" s="78"/>
      <c r="R6" s="79" t="s">
        <v>35</v>
      </c>
      <c r="S6" s="78"/>
      <c r="T6" s="78"/>
      <c r="U6" s="78"/>
      <c r="V6" s="78"/>
      <c r="W6" s="79" t="s">
        <v>34</v>
      </c>
      <c r="X6" s="78"/>
      <c r="Y6" s="78"/>
      <c r="Z6" s="78"/>
      <c r="AA6" s="77"/>
    </row>
    <row r="7" spans="1:29" ht="22.5" customHeight="1" x14ac:dyDescent="0.4">
      <c r="A7" s="76" t="s">
        <v>33</v>
      </c>
      <c r="B7" s="75"/>
      <c r="C7" s="73">
        <v>753</v>
      </c>
      <c r="D7" s="72"/>
      <c r="E7" s="72"/>
      <c r="F7" s="72"/>
      <c r="G7" s="72"/>
      <c r="H7" s="72">
        <v>788</v>
      </c>
      <c r="I7" s="72"/>
      <c r="J7" s="72"/>
      <c r="K7" s="72"/>
      <c r="L7" s="72"/>
      <c r="M7" s="74">
        <v>812</v>
      </c>
      <c r="N7" s="74"/>
      <c r="O7" s="74"/>
      <c r="P7" s="74"/>
      <c r="Q7" s="74"/>
      <c r="R7" s="73">
        <v>828</v>
      </c>
      <c r="S7" s="72"/>
      <c r="T7" s="72"/>
      <c r="U7" s="72"/>
      <c r="V7" s="72"/>
      <c r="W7" s="73">
        <v>845</v>
      </c>
      <c r="X7" s="72"/>
      <c r="Y7" s="72"/>
      <c r="Z7" s="72"/>
      <c r="AA7" s="71"/>
    </row>
    <row r="8" spans="1:29" ht="22.5" customHeight="1" x14ac:dyDescent="0.4">
      <c r="A8" s="65" t="s">
        <v>32</v>
      </c>
      <c r="B8" s="64"/>
      <c r="C8" s="68"/>
      <c r="D8" s="56"/>
      <c r="E8" s="68"/>
      <c r="F8" s="68"/>
      <c r="G8" s="68"/>
      <c r="H8" s="70"/>
      <c r="I8" s="70"/>
      <c r="J8" s="70"/>
      <c r="K8" s="70"/>
      <c r="L8" s="70"/>
      <c r="M8" s="27">
        <v>22</v>
      </c>
      <c r="N8" s="27"/>
      <c r="O8" s="27"/>
      <c r="P8" s="27"/>
      <c r="Q8" s="27"/>
      <c r="R8" s="68"/>
      <c r="S8" s="56"/>
      <c r="T8" s="68"/>
      <c r="U8" s="68"/>
      <c r="V8" s="68"/>
      <c r="W8" s="68"/>
      <c r="X8" s="56"/>
      <c r="Y8" s="68"/>
      <c r="Z8" s="68"/>
      <c r="AA8" s="67"/>
    </row>
    <row r="9" spans="1:29" ht="22.5" customHeight="1" x14ac:dyDescent="0.4">
      <c r="A9" s="36" t="s">
        <v>31</v>
      </c>
      <c r="B9" s="35"/>
      <c r="C9" s="68"/>
      <c r="D9" s="56"/>
      <c r="E9" s="68"/>
      <c r="F9" s="68"/>
      <c r="G9" s="68"/>
      <c r="H9" s="25"/>
      <c r="I9" s="25"/>
      <c r="J9" s="25"/>
      <c r="K9" s="25"/>
      <c r="L9" s="25"/>
      <c r="M9" s="27">
        <v>10</v>
      </c>
      <c r="N9" s="27"/>
      <c r="O9" s="27"/>
      <c r="P9" s="27"/>
      <c r="Q9" s="27"/>
      <c r="R9" s="69" t="s">
        <v>30</v>
      </c>
      <c r="S9" s="69"/>
      <c r="T9" s="69"/>
      <c r="U9" s="69"/>
      <c r="V9" s="69"/>
      <c r="W9" s="68"/>
      <c r="X9" s="56"/>
      <c r="Y9" s="68"/>
      <c r="Z9" s="68"/>
      <c r="AA9" s="67"/>
    </row>
    <row r="10" spans="1:29" ht="22.5" customHeight="1" x14ac:dyDescent="0.4">
      <c r="A10" s="65" t="s">
        <v>29</v>
      </c>
      <c r="B10" s="64"/>
      <c r="C10" s="27"/>
      <c r="D10" s="27"/>
      <c r="E10" s="27"/>
      <c r="F10" s="27"/>
      <c r="G10" s="27"/>
      <c r="H10" s="66" t="s">
        <v>28</v>
      </c>
      <c r="I10" s="66"/>
      <c r="J10" s="66"/>
      <c r="K10" s="66"/>
      <c r="L10" s="66"/>
      <c r="M10" s="66">
        <v>0.186</v>
      </c>
      <c r="N10" s="66"/>
      <c r="O10" s="66"/>
      <c r="P10" s="66"/>
      <c r="Q10" s="66"/>
      <c r="R10" s="27"/>
      <c r="S10" s="27"/>
      <c r="T10" s="27"/>
      <c r="U10" s="27"/>
      <c r="V10" s="27"/>
      <c r="W10" s="27"/>
      <c r="X10" s="27"/>
      <c r="Y10" s="27"/>
      <c r="Z10" s="27"/>
      <c r="AA10" s="62"/>
    </row>
    <row r="11" spans="1:29" ht="22.5" customHeight="1" x14ac:dyDescent="0.4">
      <c r="A11" s="65" t="s">
        <v>27</v>
      </c>
      <c r="B11" s="64"/>
      <c r="H11" s="27" t="s">
        <v>26</v>
      </c>
      <c r="I11" s="27"/>
      <c r="J11" s="27"/>
      <c r="K11" s="27"/>
      <c r="L11" s="27"/>
      <c r="M11" s="63">
        <v>10.14</v>
      </c>
      <c r="N11" s="63"/>
      <c r="O11" s="63"/>
      <c r="P11" s="63"/>
      <c r="Q11" s="25" t="s">
        <v>12</v>
      </c>
      <c r="R11" s="27"/>
      <c r="S11" s="27"/>
      <c r="T11" s="27"/>
      <c r="U11" s="27"/>
      <c r="V11" s="27"/>
      <c r="W11" s="27"/>
      <c r="X11" s="27"/>
      <c r="Y11" s="27"/>
      <c r="Z11" s="27"/>
      <c r="AA11" s="62"/>
    </row>
    <row r="12" spans="1:29" ht="22.5" customHeight="1" x14ac:dyDescent="0.4">
      <c r="A12" s="61" t="s">
        <v>25</v>
      </c>
      <c r="B12" s="60"/>
      <c r="C12" s="57">
        <f>C30</f>
        <v>932</v>
      </c>
      <c r="D12" s="56" t="s">
        <v>12</v>
      </c>
      <c r="E12" s="56" t="s">
        <v>24</v>
      </c>
      <c r="F12" s="55">
        <v>30</v>
      </c>
      <c r="G12" s="58" t="s">
        <v>23</v>
      </c>
      <c r="H12" s="59">
        <f>H30</f>
        <v>975</v>
      </c>
      <c r="I12" s="56" t="s">
        <v>12</v>
      </c>
      <c r="J12" s="56" t="s">
        <v>24</v>
      </c>
      <c r="K12" s="55">
        <v>30</v>
      </c>
      <c r="L12" s="58" t="s">
        <v>23</v>
      </c>
      <c r="M12" s="59">
        <f>M30</f>
        <v>1003</v>
      </c>
      <c r="N12" s="56" t="s">
        <v>12</v>
      </c>
      <c r="O12" s="56" t="s">
        <v>24</v>
      </c>
      <c r="P12" s="55">
        <v>30</v>
      </c>
      <c r="Q12" s="58" t="s">
        <v>23</v>
      </c>
      <c r="R12" s="57">
        <f>R30</f>
        <v>1023</v>
      </c>
      <c r="S12" s="56" t="s">
        <v>12</v>
      </c>
      <c r="T12" s="56" t="s">
        <v>24</v>
      </c>
      <c r="U12" s="55">
        <v>30</v>
      </c>
      <c r="V12" s="58" t="s">
        <v>23</v>
      </c>
      <c r="W12" s="57">
        <f>W30</f>
        <v>1043</v>
      </c>
      <c r="X12" s="56" t="s">
        <v>12</v>
      </c>
      <c r="Y12" s="56" t="s">
        <v>24</v>
      </c>
      <c r="Z12" s="55">
        <v>30</v>
      </c>
      <c r="AA12" s="54" t="s">
        <v>23</v>
      </c>
    </row>
    <row r="13" spans="1:29" ht="22.5" customHeight="1" thickBot="1" x14ac:dyDescent="0.45">
      <c r="A13" s="53"/>
      <c r="B13" s="52"/>
      <c r="C13" s="49" t="s">
        <v>22</v>
      </c>
      <c r="D13" s="48">
        <f>C12*F12+AD30</f>
        <v>27973</v>
      </c>
      <c r="E13" s="48"/>
      <c r="F13" s="48"/>
      <c r="G13" s="50" t="s">
        <v>12</v>
      </c>
      <c r="H13" s="51" t="s">
        <v>22</v>
      </c>
      <c r="I13" s="48">
        <f>H12*K12+AD30</f>
        <v>29263</v>
      </c>
      <c r="J13" s="48"/>
      <c r="K13" s="48"/>
      <c r="L13" s="50" t="s">
        <v>12</v>
      </c>
      <c r="M13" s="51" t="s">
        <v>22</v>
      </c>
      <c r="N13" s="48">
        <f>M12*P12+AD30</f>
        <v>30103</v>
      </c>
      <c r="O13" s="48"/>
      <c r="P13" s="48"/>
      <c r="Q13" s="50" t="s">
        <v>12</v>
      </c>
      <c r="R13" s="49" t="s">
        <v>22</v>
      </c>
      <c r="S13" s="48">
        <f>R12*U12+AD30</f>
        <v>30703</v>
      </c>
      <c r="T13" s="48"/>
      <c r="U13" s="48"/>
      <c r="V13" s="50" t="s">
        <v>12</v>
      </c>
      <c r="W13" s="49" t="s">
        <v>22</v>
      </c>
      <c r="X13" s="48">
        <f>W12*Z12+AD30</f>
        <v>31303</v>
      </c>
      <c r="Y13" s="48"/>
      <c r="Z13" s="48"/>
      <c r="AA13" s="47" t="s">
        <v>12</v>
      </c>
    </row>
    <row r="14" spans="1:29" ht="27.75" customHeight="1" thickBot="1" x14ac:dyDescent="0.45">
      <c r="A14" s="46" t="s">
        <v>21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9" ht="22.5" customHeight="1" x14ac:dyDescent="0.4">
      <c r="A15" s="45" t="s">
        <v>20</v>
      </c>
      <c r="B15" s="44"/>
      <c r="C15" s="38"/>
      <c r="D15" s="38"/>
      <c r="E15" s="38"/>
      <c r="F15" s="38"/>
      <c r="G15" s="38"/>
      <c r="H15" s="43"/>
      <c r="I15" s="43"/>
      <c r="J15" s="43"/>
      <c r="K15" s="43"/>
      <c r="L15" s="43"/>
      <c r="M15" s="42">
        <f>S15*30</f>
        <v>42000</v>
      </c>
      <c r="N15" s="42"/>
      <c r="O15" s="42"/>
      <c r="P15" s="42"/>
      <c r="Q15" s="38" t="s">
        <v>12</v>
      </c>
      <c r="R15" s="41" t="s">
        <v>16</v>
      </c>
      <c r="S15" s="40">
        <v>1400</v>
      </c>
      <c r="T15" s="40"/>
      <c r="U15" s="40"/>
      <c r="V15" s="38" t="s">
        <v>12</v>
      </c>
      <c r="W15" s="39" t="s">
        <v>15</v>
      </c>
      <c r="X15" s="38" t="s">
        <v>14</v>
      </c>
      <c r="Y15" s="38"/>
      <c r="Z15" s="38"/>
      <c r="AA15" s="37"/>
    </row>
    <row r="16" spans="1:29" ht="22.5" customHeight="1" thickBot="1" x14ac:dyDescent="0.45">
      <c r="A16" s="36" t="s">
        <v>19</v>
      </c>
      <c r="B16" s="35"/>
      <c r="C16" s="25"/>
      <c r="D16" s="25"/>
      <c r="E16" s="25"/>
      <c r="F16" s="25"/>
      <c r="G16" s="25"/>
      <c r="H16" s="30"/>
      <c r="I16" s="30"/>
      <c r="J16" s="30"/>
      <c r="K16" s="30"/>
      <c r="L16" s="30"/>
      <c r="M16" s="29">
        <f>S16*30</f>
        <v>60000</v>
      </c>
      <c r="N16" s="29"/>
      <c r="O16" s="29"/>
      <c r="P16" s="29"/>
      <c r="Q16" s="25" t="s">
        <v>12</v>
      </c>
      <c r="R16" s="28" t="s">
        <v>16</v>
      </c>
      <c r="S16" s="34">
        <v>2000</v>
      </c>
      <c r="T16" s="34"/>
      <c r="U16" s="34"/>
      <c r="V16" s="25" t="s">
        <v>12</v>
      </c>
      <c r="W16" s="26" t="s">
        <v>15</v>
      </c>
      <c r="X16" s="25" t="s">
        <v>14</v>
      </c>
      <c r="Y16" s="25"/>
      <c r="Z16" s="25"/>
      <c r="AA16" s="24"/>
      <c r="AC16" s="33">
        <f>M15+M16</f>
        <v>102000</v>
      </c>
    </row>
    <row r="17" spans="1:30" ht="22.5" hidden="1" customHeight="1" x14ac:dyDescent="0.45">
      <c r="A17" s="32" t="s">
        <v>18</v>
      </c>
      <c r="B17" s="31"/>
      <c r="C17" s="25"/>
      <c r="D17" s="25"/>
      <c r="E17" s="25"/>
      <c r="F17" s="25"/>
      <c r="G17" s="25"/>
      <c r="H17" s="30"/>
      <c r="I17" s="30"/>
      <c r="J17" s="30"/>
      <c r="K17" s="30"/>
      <c r="L17" s="30"/>
      <c r="M17" s="29">
        <f>S17*30</f>
        <v>0</v>
      </c>
      <c r="N17" s="29"/>
      <c r="O17" s="29"/>
      <c r="P17" s="29"/>
      <c r="Q17" s="25" t="s">
        <v>12</v>
      </c>
      <c r="R17" s="28" t="s">
        <v>16</v>
      </c>
      <c r="S17" s="27"/>
      <c r="T17" s="27"/>
      <c r="U17" s="27"/>
      <c r="V17" s="25" t="s">
        <v>12</v>
      </c>
      <c r="W17" s="26" t="s">
        <v>15</v>
      </c>
      <c r="X17" s="25" t="s">
        <v>14</v>
      </c>
      <c r="Y17" s="25"/>
      <c r="Z17" s="25"/>
      <c r="AA17" s="24"/>
    </row>
    <row r="18" spans="1:30" ht="22.5" hidden="1" customHeight="1" thickBot="1" x14ac:dyDescent="0.45">
      <c r="A18" s="23" t="s">
        <v>17</v>
      </c>
      <c r="B18" s="22"/>
      <c r="M18" s="21">
        <f>S18*30</f>
        <v>0</v>
      </c>
      <c r="N18" s="21"/>
      <c r="O18" s="21"/>
      <c r="P18" s="21"/>
      <c r="Q18" s="1" t="s">
        <v>12</v>
      </c>
      <c r="R18" s="20" t="s">
        <v>16</v>
      </c>
      <c r="S18" s="19"/>
      <c r="T18" s="19"/>
      <c r="U18" s="19"/>
      <c r="V18" s="1" t="s">
        <v>12</v>
      </c>
      <c r="W18" s="10" t="s">
        <v>15</v>
      </c>
      <c r="X18" s="1" t="s">
        <v>14</v>
      </c>
      <c r="AA18" s="18"/>
    </row>
    <row r="19" spans="1:30" ht="22.5" customHeight="1" thickTop="1" thickBot="1" x14ac:dyDescent="0.45">
      <c r="A19" s="17" t="s">
        <v>13</v>
      </c>
      <c r="B19" s="16"/>
      <c r="C19" s="14">
        <f>D13+AC16</f>
        <v>129973</v>
      </c>
      <c r="D19" s="13"/>
      <c r="E19" s="13"/>
      <c r="F19" s="13"/>
      <c r="G19" s="15" t="s">
        <v>12</v>
      </c>
      <c r="H19" s="14">
        <f>I13+AC16</f>
        <v>131263</v>
      </c>
      <c r="I19" s="13"/>
      <c r="J19" s="13"/>
      <c r="K19" s="13"/>
      <c r="L19" s="15" t="s">
        <v>12</v>
      </c>
      <c r="M19" s="14">
        <f>N13+AC16</f>
        <v>132103</v>
      </c>
      <c r="N19" s="13"/>
      <c r="O19" s="13"/>
      <c r="P19" s="13"/>
      <c r="Q19" s="15" t="s">
        <v>12</v>
      </c>
      <c r="R19" s="14">
        <f>S13+AC16</f>
        <v>132703</v>
      </c>
      <c r="S19" s="13"/>
      <c r="T19" s="13"/>
      <c r="U19" s="13"/>
      <c r="V19" s="15" t="s">
        <v>12</v>
      </c>
      <c r="W19" s="14">
        <f>X13+AC16</f>
        <v>133303</v>
      </c>
      <c r="X19" s="13"/>
      <c r="Y19" s="13"/>
      <c r="Z19" s="13"/>
      <c r="AA19" s="12" t="s">
        <v>12</v>
      </c>
    </row>
    <row r="20" spans="1:30" ht="8.25" customHeight="1" x14ac:dyDescent="0.4">
      <c r="C20" s="11"/>
      <c r="D20" s="10"/>
      <c r="E20" s="10"/>
      <c r="F20" s="10"/>
      <c r="H20" s="11"/>
      <c r="I20" s="10"/>
      <c r="J20" s="10"/>
      <c r="K20" s="10"/>
      <c r="M20" s="11"/>
      <c r="N20" s="10"/>
      <c r="O20" s="10"/>
      <c r="P20" s="10"/>
    </row>
    <row r="21" spans="1:30" ht="22.5" customHeight="1" x14ac:dyDescent="0.4">
      <c r="A21" s="9" t="s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30" ht="22.5" customHeight="1" x14ac:dyDescent="0.4">
      <c r="A22" s="8" t="s">
        <v>10</v>
      </c>
    </row>
    <row r="23" spans="1:30" ht="22.5" customHeight="1" x14ac:dyDescent="0.4">
      <c r="A23" s="1" t="s">
        <v>9</v>
      </c>
      <c r="AD23" s="1" t="s">
        <v>8</v>
      </c>
    </row>
    <row r="24" spans="1:30" ht="22.5" customHeight="1" thickBot="1" x14ac:dyDescent="0.45">
      <c r="AD24" s="1" t="s">
        <v>7</v>
      </c>
    </row>
    <row r="25" spans="1:30" ht="22.5" customHeight="1" thickBot="1" x14ac:dyDescent="0.45">
      <c r="A25" s="1" t="s">
        <v>6</v>
      </c>
      <c r="B25" s="1">
        <f>M8</f>
        <v>22</v>
      </c>
      <c r="C25" s="7">
        <f>C7+$B$25</f>
        <v>775</v>
      </c>
      <c r="D25" s="6"/>
      <c r="E25" s="6"/>
      <c r="F25" s="6"/>
      <c r="G25" s="5"/>
      <c r="H25" s="7">
        <f>H7+$B$25</f>
        <v>810</v>
      </c>
      <c r="I25" s="6"/>
      <c r="J25" s="6"/>
      <c r="K25" s="6"/>
      <c r="L25" s="5"/>
      <c r="M25" s="7">
        <f>M7+$B$25</f>
        <v>834</v>
      </c>
      <c r="N25" s="6"/>
      <c r="O25" s="6"/>
      <c r="P25" s="6"/>
      <c r="Q25" s="5"/>
      <c r="R25" s="7">
        <f>R7+$B$25</f>
        <v>850</v>
      </c>
      <c r="S25" s="6"/>
      <c r="T25" s="6"/>
      <c r="U25" s="6"/>
      <c r="V25" s="5"/>
      <c r="W25" s="7">
        <f>W7+$B$25</f>
        <v>867</v>
      </c>
      <c r="X25" s="6"/>
      <c r="Y25" s="6"/>
      <c r="Z25" s="6"/>
      <c r="AA25" s="5"/>
      <c r="AB25" s="1" t="s">
        <v>5</v>
      </c>
      <c r="AD25" s="1">
        <v>10</v>
      </c>
    </row>
    <row r="26" spans="1:30" ht="22.5" customHeight="1" thickBot="1" x14ac:dyDescent="0.45">
      <c r="C26" s="7">
        <f>ROUND(C25*$M$10,0)</f>
        <v>144</v>
      </c>
      <c r="D26" s="6"/>
      <c r="E26" s="6"/>
      <c r="F26" s="6"/>
      <c r="G26" s="5"/>
      <c r="H26" s="7">
        <f>ROUND(H25*$M$10,0)</f>
        <v>151</v>
      </c>
      <c r="I26" s="6"/>
      <c r="J26" s="6"/>
      <c r="K26" s="6"/>
      <c r="L26" s="5"/>
      <c r="M26" s="7">
        <f>ROUND(M25*$M$10,0)</f>
        <v>155</v>
      </c>
      <c r="N26" s="6"/>
      <c r="O26" s="6"/>
      <c r="P26" s="6"/>
      <c r="Q26" s="5"/>
      <c r="R26" s="7">
        <f>ROUND(R25*$M$10,0)</f>
        <v>158</v>
      </c>
      <c r="S26" s="6"/>
      <c r="T26" s="6"/>
      <c r="U26" s="6"/>
      <c r="V26" s="5"/>
      <c r="W26" s="7">
        <f>ROUND(W25*$M$10,0)</f>
        <v>161</v>
      </c>
      <c r="X26" s="6"/>
      <c r="Y26" s="6"/>
      <c r="Z26" s="6"/>
      <c r="AA26" s="5"/>
      <c r="AB26" s="1" t="s">
        <v>4</v>
      </c>
      <c r="AD26" s="1">
        <f>ROUND(AD25*M10,0)</f>
        <v>2</v>
      </c>
    </row>
    <row r="27" spans="1:30" ht="22.5" customHeight="1" thickBot="1" x14ac:dyDescent="0.45">
      <c r="C27" s="7">
        <f>SUM(C25:G26)</f>
        <v>919</v>
      </c>
      <c r="D27" s="6"/>
      <c r="E27" s="6"/>
      <c r="F27" s="6"/>
      <c r="G27" s="5"/>
      <c r="H27" s="7">
        <f>SUM(H25:L26)</f>
        <v>961</v>
      </c>
      <c r="I27" s="6"/>
      <c r="J27" s="6"/>
      <c r="K27" s="6"/>
      <c r="L27" s="5"/>
      <c r="M27" s="7">
        <f>SUM(M25:Q26)</f>
        <v>989</v>
      </c>
      <c r="N27" s="6"/>
      <c r="O27" s="6"/>
      <c r="P27" s="6"/>
      <c r="Q27" s="5"/>
      <c r="R27" s="7">
        <f>SUM(R25:V26)</f>
        <v>1008</v>
      </c>
      <c r="S27" s="6"/>
      <c r="T27" s="6"/>
      <c r="U27" s="6"/>
      <c r="V27" s="5"/>
      <c r="W27" s="7">
        <f>SUM(W25:AA26)</f>
        <v>1028</v>
      </c>
      <c r="X27" s="6"/>
      <c r="Y27" s="6"/>
      <c r="Z27" s="6"/>
      <c r="AA27" s="5"/>
      <c r="AB27" s="1" t="s">
        <v>3</v>
      </c>
      <c r="AD27" s="1">
        <f>AD25+AD26</f>
        <v>12</v>
      </c>
    </row>
    <row r="28" spans="1:30" ht="22.5" customHeight="1" thickBot="1" x14ac:dyDescent="0.45">
      <c r="C28" s="7">
        <f>ROUNDDOWN(C27*$M$11,0)</f>
        <v>9318</v>
      </c>
      <c r="D28" s="6"/>
      <c r="E28" s="6"/>
      <c r="F28" s="6"/>
      <c r="G28" s="5"/>
      <c r="H28" s="7">
        <f>ROUNDDOWN(H27*$M$11,0)</f>
        <v>9744</v>
      </c>
      <c r="I28" s="6"/>
      <c r="J28" s="6"/>
      <c r="K28" s="6"/>
      <c r="L28" s="5"/>
      <c r="M28" s="7">
        <f>ROUNDDOWN(M27*$M$11,0)</f>
        <v>10028</v>
      </c>
      <c r="N28" s="6"/>
      <c r="O28" s="6"/>
      <c r="P28" s="6"/>
      <c r="Q28" s="5"/>
      <c r="R28" s="7">
        <f>ROUNDDOWN(R27*$M$11,0)</f>
        <v>10221</v>
      </c>
      <c r="S28" s="6"/>
      <c r="T28" s="6"/>
      <c r="U28" s="6"/>
      <c r="V28" s="5"/>
      <c r="W28" s="7">
        <f>ROUNDDOWN(W27*$M$11,0)</f>
        <v>10423</v>
      </c>
      <c r="X28" s="6"/>
      <c r="Y28" s="6"/>
      <c r="Z28" s="6"/>
      <c r="AA28" s="5"/>
      <c r="AB28" s="1" t="s">
        <v>2</v>
      </c>
      <c r="AD28" s="1">
        <f>ROUNDDOWN(AD27*M11,0)</f>
        <v>121</v>
      </c>
    </row>
    <row r="29" spans="1:30" ht="22.5" customHeight="1" thickBot="1" x14ac:dyDescent="0.45">
      <c r="C29" s="7">
        <f>ROUNDDOWN(C28*0.9,0)</f>
        <v>8386</v>
      </c>
      <c r="D29" s="6"/>
      <c r="E29" s="6"/>
      <c r="F29" s="6"/>
      <c r="G29" s="5"/>
      <c r="H29" s="7">
        <f>ROUNDDOWN(H28*0.9,0)</f>
        <v>8769</v>
      </c>
      <c r="I29" s="6"/>
      <c r="J29" s="6"/>
      <c r="K29" s="6"/>
      <c r="L29" s="5"/>
      <c r="M29" s="7">
        <f>ROUNDDOWN(M28*0.9,0)</f>
        <v>9025</v>
      </c>
      <c r="N29" s="6"/>
      <c r="O29" s="6"/>
      <c r="P29" s="6"/>
      <c r="Q29" s="5"/>
      <c r="R29" s="7">
        <f>ROUNDDOWN(R28*0.9,0)</f>
        <v>9198</v>
      </c>
      <c r="S29" s="6"/>
      <c r="T29" s="6"/>
      <c r="U29" s="6"/>
      <c r="V29" s="5"/>
      <c r="W29" s="7">
        <f>ROUNDDOWN(W28*0.9,0)</f>
        <v>9380</v>
      </c>
      <c r="X29" s="6"/>
      <c r="Y29" s="6"/>
      <c r="Z29" s="6"/>
      <c r="AA29" s="5"/>
      <c r="AB29" s="1" t="s">
        <v>1</v>
      </c>
      <c r="AD29" s="1">
        <f>ROUNDDOWN(AD28*0.9,0)</f>
        <v>108</v>
      </c>
    </row>
    <row r="30" spans="1:30" ht="22.5" customHeight="1" thickBot="1" x14ac:dyDescent="0.45">
      <c r="C30" s="4">
        <f>C28-C29</f>
        <v>932</v>
      </c>
      <c r="D30" s="3"/>
      <c r="E30" s="3"/>
      <c r="F30" s="3"/>
      <c r="G30" s="2"/>
      <c r="H30" s="4">
        <f>H28-H29</f>
        <v>975</v>
      </c>
      <c r="I30" s="3"/>
      <c r="J30" s="3"/>
      <c r="K30" s="3"/>
      <c r="L30" s="2"/>
      <c r="M30" s="4">
        <f>M28-M29</f>
        <v>1003</v>
      </c>
      <c r="N30" s="3"/>
      <c r="O30" s="3"/>
      <c r="P30" s="3"/>
      <c r="Q30" s="2"/>
      <c r="R30" s="4">
        <f>R28-R29</f>
        <v>1023</v>
      </c>
      <c r="S30" s="3"/>
      <c r="T30" s="3"/>
      <c r="U30" s="3"/>
      <c r="V30" s="2"/>
      <c r="W30" s="4">
        <f>W28-W29</f>
        <v>1043</v>
      </c>
      <c r="X30" s="3"/>
      <c r="Y30" s="3"/>
      <c r="Z30" s="3"/>
      <c r="AA30" s="2"/>
      <c r="AB30" s="1" t="s">
        <v>0</v>
      </c>
      <c r="AD30" s="1">
        <f>AD28-AD29</f>
        <v>13</v>
      </c>
    </row>
  </sheetData>
  <mergeCells count="88">
    <mergeCell ref="M10:Q10"/>
    <mergeCell ref="M7:Q7"/>
    <mergeCell ref="A8:B8"/>
    <mergeCell ref="H8:L8"/>
    <mergeCell ref="M8:Q8"/>
    <mergeCell ref="A3:Q3"/>
    <mergeCell ref="M9:Q9"/>
    <mergeCell ref="R9:V9"/>
    <mergeCell ref="A1:AA1"/>
    <mergeCell ref="A2:Z2"/>
    <mergeCell ref="A10:B10"/>
    <mergeCell ref="C10:G10"/>
    <mergeCell ref="H10:L10"/>
    <mergeCell ref="A7:B7"/>
    <mergeCell ref="C7:G7"/>
    <mergeCell ref="H7:L7"/>
    <mergeCell ref="I13:K13"/>
    <mergeCell ref="N13:P13"/>
    <mergeCell ref="A11:B11"/>
    <mergeCell ref="H11:L11"/>
    <mergeCell ref="M11:P11"/>
    <mergeCell ref="A17:B17"/>
    <mergeCell ref="A9:B9"/>
    <mergeCell ref="C30:G30"/>
    <mergeCell ref="H30:L30"/>
    <mergeCell ref="M30:Q30"/>
    <mergeCell ref="A4:Q4"/>
    <mergeCell ref="C6:G6"/>
    <mergeCell ref="H6:L6"/>
    <mergeCell ref="M6:Q6"/>
    <mergeCell ref="A12:B13"/>
    <mergeCell ref="D13:F13"/>
    <mergeCell ref="C29:G29"/>
    <mergeCell ref="H29:L29"/>
    <mergeCell ref="M29:Q29"/>
    <mergeCell ref="M25:Q25"/>
    <mergeCell ref="C26:G26"/>
    <mergeCell ref="H26:L26"/>
    <mergeCell ref="M26:Q26"/>
    <mergeCell ref="C27:G27"/>
    <mergeCell ref="H27:L27"/>
    <mergeCell ref="M27:Q27"/>
    <mergeCell ref="C25:G25"/>
    <mergeCell ref="H25:L25"/>
    <mergeCell ref="A18:B18"/>
    <mergeCell ref="C28:G28"/>
    <mergeCell ref="H28:L28"/>
    <mergeCell ref="M28:Q28"/>
    <mergeCell ref="R29:V29"/>
    <mergeCell ref="W29:AA29"/>
    <mergeCell ref="R19:U19"/>
    <mergeCell ref="W19:Z19"/>
    <mergeCell ref="A14:AA14"/>
    <mergeCell ref="C19:F19"/>
    <mergeCell ref="H19:K19"/>
    <mergeCell ref="M19:P19"/>
    <mergeCell ref="A15:B15"/>
    <mergeCell ref="A16:B16"/>
    <mergeCell ref="S13:U13"/>
    <mergeCell ref="W6:AA6"/>
    <mergeCell ref="W7:AA7"/>
    <mergeCell ref="W10:AA10"/>
    <mergeCell ref="W11:AA11"/>
    <mergeCell ref="X13:Z13"/>
    <mergeCell ref="R6:V6"/>
    <mergeCell ref="R7:V7"/>
    <mergeCell ref="R10:V10"/>
    <mergeCell ref="R11:V11"/>
    <mergeCell ref="R26:V26"/>
    <mergeCell ref="W26:AA26"/>
    <mergeCell ref="A21:Q21"/>
    <mergeCell ref="A19:B19"/>
    <mergeCell ref="S15:U15"/>
    <mergeCell ref="S16:U16"/>
    <mergeCell ref="S17:U17"/>
    <mergeCell ref="S18:U18"/>
    <mergeCell ref="M17:P17"/>
    <mergeCell ref="M18:P18"/>
    <mergeCell ref="R30:V30"/>
    <mergeCell ref="W30:AA30"/>
    <mergeCell ref="M15:P15"/>
    <mergeCell ref="M16:P16"/>
    <mergeCell ref="R27:V27"/>
    <mergeCell ref="W27:AA27"/>
    <mergeCell ref="R28:V28"/>
    <mergeCell ref="W28:AA28"/>
    <mergeCell ref="R25:V25"/>
    <mergeCell ref="W25:AA25"/>
  </mergeCells>
  <phoneticPr fontId="3"/>
  <pageMargins left="0.7" right="0.7" top="0.75" bottom="0.75" header="0.3" footer="0.3"/>
  <pageSetup paperSize="9" scale="92" orientation="landscape" r:id="rId1"/>
  <colBreaks count="1" manualBreakCount="1">
    <brk id="27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BE51-0DA8-40FC-B0A3-80616446F466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あすか</vt:lpstr>
      <vt:lpstr>Sheet1</vt:lpstr>
      <vt:lpstr>あすか!Print_Area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pc05</cp:lastModifiedBy>
  <dcterms:created xsi:type="dcterms:W3CDTF">2025-07-14T00:57:52Z</dcterms:created>
  <dcterms:modified xsi:type="dcterms:W3CDTF">2025-07-14T00:59:27Z</dcterms:modified>
</cp:coreProperties>
</file>